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xr:revisionPtr revIDLastSave="4" documentId="11_4CBA2F38A750C400662FB0F519A41133E7D47D0D" xr6:coauthVersionLast="47" xr6:coauthVersionMax="47" xr10:uidLastSave="{A9A7E1E2-701F-AB47-87D6-AE0BB1DC0DED}"/>
  <bookViews>
    <workbookView xWindow="0" yWindow="0" windowWidth="0" windowHeight="0" xr2:uid="{00000000-000D-0000-FFFF-FFFF00000000}"/>
  </bookViews>
  <sheets>
    <sheet name="Corrigé curvel" sheetId="1" r:id="rId1"/>
    <sheet name="Feuil1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1" l="1"/>
  <c r="D4" i="1"/>
  <c r="D2" i="1"/>
  <c r="F2" i="1"/>
  <c r="D3" i="1"/>
  <c r="F3" i="1"/>
  <c r="F4" i="1"/>
  <c r="D5" i="1"/>
  <c r="D6" i="1"/>
  <c r="F6" i="1"/>
  <c r="F7" i="1"/>
  <c r="D8" i="1"/>
  <c r="F8" i="1"/>
  <c r="F9" i="1"/>
  <c r="D10" i="1"/>
  <c r="F10" i="1"/>
  <c r="F11" i="1"/>
  <c r="D12" i="1"/>
  <c r="F12" i="1"/>
  <c r="D13" i="1"/>
  <c r="F13" i="1"/>
  <c r="F14" i="1"/>
  <c r="D7" i="1"/>
  <c r="D9" i="1"/>
  <c r="D11" i="1"/>
  <c r="D14" i="1"/>
  <c r="E14" i="1"/>
  <c r="B14" i="1"/>
  <c r="C14" i="1"/>
  <c r="E13" i="1"/>
  <c r="C13" i="1"/>
  <c r="E12" i="1"/>
  <c r="C12" i="1"/>
  <c r="E11" i="1"/>
  <c r="C11" i="1"/>
  <c r="E10" i="1"/>
  <c r="C10" i="1"/>
  <c r="E9" i="1"/>
  <c r="C9" i="1"/>
  <c r="E8" i="1"/>
  <c r="C8" i="1"/>
  <c r="E7" i="1"/>
  <c r="C7" i="1"/>
  <c r="E6" i="1"/>
  <c r="C6" i="1"/>
  <c r="E5" i="1"/>
  <c r="C5" i="1"/>
  <c r="E4" i="1"/>
  <c r="C4" i="1"/>
  <c r="E3" i="1"/>
  <c r="C3" i="1"/>
  <c r="E2" i="1"/>
  <c r="C2" i="1"/>
</calcChain>
</file>

<file path=xl/sharedStrings.xml><?xml version="1.0" encoding="utf-8"?>
<sst xmlns="http://schemas.openxmlformats.org/spreadsheetml/2006/main" count="15" uniqueCount="15">
  <si>
    <t>Evolution 2005/2006</t>
  </si>
  <si>
    <t>Evolution 2006/2007</t>
  </si>
  <si>
    <t>Achats de marchandises</t>
  </si>
  <si>
    <t>Autres achats</t>
  </si>
  <si>
    <t>Carburants</t>
  </si>
  <si>
    <t>Entretien &amp; réparations</t>
  </si>
  <si>
    <t>Honoraires divers</t>
  </si>
  <si>
    <t>Téléphone</t>
  </si>
  <si>
    <t>Electricité</t>
  </si>
  <si>
    <t>Publicité</t>
  </si>
  <si>
    <t>Impôts et taxes</t>
  </si>
  <si>
    <t>Transports</t>
  </si>
  <si>
    <t>Salaires du personnel</t>
  </si>
  <si>
    <t>Charges de personnel</t>
  </si>
  <si>
    <t>TOTAUX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</si>
</sst>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rgb="FF000000"/>
      <name val="Arial"/>
      <scheme val="minor"/>
    </font>
    <font>
      <sz val="10"/>
      <color theme="1"/>
      <name val="Arial"/>
    </font>
    <font>
      <b/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4" fontId="1" fillId="2" borderId="1" xfId="0" applyNumberFormat="1" applyFont="1" applyFill="1" applyBorder="1"/>
    <xf numFmtId="4" fontId="1" fillId="3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/>
    <xf numFmtId="4" fontId="1" fillId="2" borderId="2" xfId="0" applyNumberFormat="1" applyFont="1" applyFill="1" applyBorder="1"/>
    <xf numFmtId="3" fontId="1" fillId="2" borderId="2" xfId="0" applyNumberFormat="1" applyFont="1" applyFill="1" applyBorder="1"/>
    <xf numFmtId="4" fontId="1" fillId="3" borderId="2" xfId="0" applyNumberFormat="1" applyFont="1" applyFill="1" applyBorder="1" applyAlignment="1">
      <alignment horizontal="center"/>
    </xf>
    <xf numFmtId="0" fontId="1" fillId="0" borderId="3" xfId="0" applyFont="1" applyBorder="1"/>
    <xf numFmtId="4" fontId="1" fillId="2" borderId="3" xfId="0" applyNumberFormat="1" applyFont="1" applyFill="1" applyBorder="1"/>
    <xf numFmtId="4" fontId="1" fillId="3" borderId="3" xfId="0" applyNumberFormat="1" applyFont="1" applyFill="1" applyBorder="1" applyAlignment="1">
      <alignment horizontal="center"/>
    </xf>
    <xf numFmtId="3" fontId="1" fillId="2" borderId="3" xfId="0" applyNumberFormat="1" applyFont="1" applyFill="1" applyBorder="1"/>
    <xf numFmtId="0" fontId="1" fillId="0" borderId="2" xfId="0" applyFont="1" applyBorder="1"/>
  </cellXfs>
  <cellStyles count="1">
    <cellStyle name="عادي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 /><Relationship Id="rId3" Type="http://schemas.openxmlformats.org/officeDocument/2006/relationships/theme" Target="theme/theme1.xml" /><Relationship Id="rId7" Type="http://schemas.openxmlformats.org/officeDocument/2006/relationships/customXml" Target="../customXml/item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Relationship Id="rId9" Type="http://schemas.openxmlformats.org/officeDocument/2006/relationships/customXml" Target="../customXml/item3.xml" 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00"/>
  <sheetViews>
    <sheetView tabSelected="1" topLeftCell="D1" workbookViewId="0">
      <selection activeCell="F5" sqref="F5"/>
    </sheetView>
  </sheetViews>
  <sheetFormatPr defaultColWidth="12.5390625" defaultRowHeight="15" customHeight="1" x14ac:dyDescent="0.15"/>
  <cols>
    <col min="1" max="1" width="26.69921875" customWidth="1"/>
    <col min="2" max="6" width="15.5078125" customWidth="1"/>
    <col min="7" max="26" width="9.9765625" customWidth="1"/>
  </cols>
  <sheetData>
    <row r="1" spans="1:6" ht="33" customHeight="1" x14ac:dyDescent="0.15">
      <c r="A1" s="1"/>
      <c r="B1" s="2">
        <v>2005</v>
      </c>
      <c r="C1" s="3" t="s">
        <v>0</v>
      </c>
      <c r="D1" s="2">
        <v>2006</v>
      </c>
      <c r="E1" s="3" t="s">
        <v>1</v>
      </c>
      <c r="F1" s="2">
        <v>2007</v>
      </c>
    </row>
    <row r="2" spans="1:6" ht="12.75" customHeight="1" x14ac:dyDescent="0.15">
      <c r="A2" s="4" t="s">
        <v>2</v>
      </c>
      <c r="B2" s="5">
        <v>940605</v>
      </c>
      <c r="C2" s="6">
        <f t="shared" ref="C2:C14" si="0">D2/B2</f>
        <v>1.035869201205607</v>
      </c>
      <c r="D2" s="5">
        <f>1039300/16*15</f>
        <v>974343.75</v>
      </c>
      <c r="E2" s="6">
        <f t="shared" ref="E2:E14" si="1">F2/D2</f>
        <v>1.1000000000000001</v>
      </c>
      <c r="F2" s="7">
        <f>D2*1.1</f>
        <v>1071778.125</v>
      </c>
    </row>
    <row r="3" spans="1:6" ht="12.75" customHeight="1" x14ac:dyDescent="0.15">
      <c r="A3" s="4" t="s">
        <v>3</v>
      </c>
      <c r="B3" s="5">
        <v>55720</v>
      </c>
      <c r="C3" s="6">
        <f t="shared" si="0"/>
        <v>1.1657618449389806</v>
      </c>
      <c r="D3" s="5">
        <f>1039300-D2</f>
        <v>64956.25</v>
      </c>
      <c r="E3" s="6">
        <f t="shared" si="1"/>
        <v>1</v>
      </c>
      <c r="F3" s="7">
        <f>D3</f>
        <v>64956.25</v>
      </c>
    </row>
    <row r="4" spans="1:6" ht="12.75" customHeight="1" x14ac:dyDescent="0.15">
      <c r="A4" s="4" t="s">
        <v>4</v>
      </c>
      <c r="B4" s="5">
        <v>22400</v>
      </c>
      <c r="C4" s="6">
        <f t="shared" si="0"/>
        <v>1.0589285714285714</v>
      </c>
      <c r="D4" s="5">
        <f>B4+1320</f>
        <v>23720</v>
      </c>
      <c r="E4" s="6">
        <f t="shared" si="1"/>
        <v>0.99156829679595282</v>
      </c>
      <c r="F4" s="7">
        <f>B4*21/20</f>
        <v>23520</v>
      </c>
    </row>
    <row r="5" spans="1:6" ht="12.75" customHeight="1" x14ac:dyDescent="0.15">
      <c r="A5" s="4" t="s">
        <v>5</v>
      </c>
      <c r="B5" s="5">
        <v>37120</v>
      </c>
      <c r="C5" s="6">
        <f t="shared" si="0"/>
        <v>1.03</v>
      </c>
      <c r="D5" s="5">
        <f>B5*1.03</f>
        <v>38233.599999999999</v>
      </c>
      <c r="E5" s="6">
        <f t="shared" si="1"/>
        <v>0.98999999999999988</v>
      </c>
      <c r="F5" s="7">
        <f>D5*0.99</f>
        <v>37851.263999999996</v>
      </c>
    </row>
    <row r="6" spans="1:6" ht="12.75" customHeight="1" x14ac:dyDescent="0.15">
      <c r="A6" s="4" t="s">
        <v>6</v>
      </c>
      <c r="B6" s="5">
        <v>45000</v>
      </c>
      <c r="C6" s="6">
        <f t="shared" si="0"/>
        <v>1.2</v>
      </c>
      <c r="D6" s="5">
        <f>B6*6/5</f>
        <v>54000</v>
      </c>
      <c r="E6" s="6">
        <f t="shared" si="1"/>
        <v>0.94444444444444442</v>
      </c>
      <c r="F6" s="7">
        <f>D6-3000</f>
        <v>51000</v>
      </c>
    </row>
    <row r="7" spans="1:6" ht="12.75" customHeight="1" x14ac:dyDescent="0.15">
      <c r="A7" s="4" t="s">
        <v>7</v>
      </c>
      <c r="B7" s="5">
        <v>28950</v>
      </c>
      <c r="C7" s="6">
        <f t="shared" si="0"/>
        <v>0.99412780656303967</v>
      </c>
      <c r="D7" s="5">
        <f>B7-170</f>
        <v>28780</v>
      </c>
      <c r="E7" s="6">
        <f t="shared" si="1"/>
        <v>1.0059068797776234</v>
      </c>
      <c r="F7" s="7">
        <f>B7</f>
        <v>28950</v>
      </c>
    </row>
    <row r="8" spans="1:6" ht="12.75" customHeight="1" x14ac:dyDescent="0.15">
      <c r="A8" s="4" t="s">
        <v>8</v>
      </c>
      <c r="B8" s="5">
        <v>31800</v>
      </c>
      <c r="C8" s="6">
        <f t="shared" si="0"/>
        <v>1.0333333333333334</v>
      </c>
      <c r="D8" s="5">
        <f>B8*62/60</f>
        <v>32860</v>
      </c>
      <c r="E8" s="6">
        <f t="shared" si="1"/>
        <v>1.032258064516129</v>
      </c>
      <c r="F8" s="7">
        <f>D8+(D8-B8)</f>
        <v>33920</v>
      </c>
    </row>
    <row r="9" spans="1:6" ht="12.75" customHeight="1" x14ac:dyDescent="0.15">
      <c r="A9" s="4" t="s">
        <v>9</v>
      </c>
      <c r="B9" s="5">
        <v>46650</v>
      </c>
      <c r="C9" s="6">
        <f t="shared" si="0"/>
        <v>1.07</v>
      </c>
      <c r="D9" s="5">
        <f>B9*1.07</f>
        <v>49915.5</v>
      </c>
      <c r="E9" s="6">
        <f t="shared" si="1"/>
        <v>1.8691588785046729</v>
      </c>
      <c r="F9" s="7">
        <f>B9*2</f>
        <v>93300</v>
      </c>
    </row>
    <row r="10" spans="1:6" ht="12.75" customHeight="1" x14ac:dyDescent="0.15">
      <c r="A10" s="4" t="s">
        <v>10</v>
      </c>
      <c r="B10" s="5">
        <v>8650</v>
      </c>
      <c r="C10" s="6">
        <f t="shared" si="0"/>
        <v>1.0728323699421964</v>
      </c>
      <c r="D10" s="5">
        <f>B10+630</f>
        <v>9280</v>
      </c>
      <c r="E10" s="6">
        <f t="shared" si="1"/>
        <v>1.0728323699421964</v>
      </c>
      <c r="F10" s="7">
        <f>D10/B10*D10</f>
        <v>9955.884393063583</v>
      </c>
    </row>
    <row r="11" spans="1:6" ht="12.75" customHeight="1" x14ac:dyDescent="0.15">
      <c r="A11" s="4" t="s">
        <v>11</v>
      </c>
      <c r="B11" s="5">
        <v>7850</v>
      </c>
      <c r="C11" s="6">
        <f t="shared" si="0"/>
        <v>1.05</v>
      </c>
      <c r="D11" s="5">
        <f>B11*1.05</f>
        <v>8242.5</v>
      </c>
      <c r="E11" s="6">
        <f t="shared" si="1"/>
        <v>1.0061267819229602</v>
      </c>
      <c r="F11" s="7">
        <f>B11+443</f>
        <v>8293</v>
      </c>
    </row>
    <row r="12" spans="1:6" ht="12.75" customHeight="1" x14ac:dyDescent="0.15">
      <c r="A12" s="15" t="s">
        <v>12</v>
      </c>
      <c r="B12" s="8">
        <v>540700</v>
      </c>
      <c r="C12" s="6">
        <f t="shared" si="0"/>
        <v>0.98499999999999999</v>
      </c>
      <c r="D12" s="8">
        <f>B12*0.985</f>
        <v>532589.5</v>
      </c>
      <c r="E12" s="6">
        <f t="shared" si="1"/>
        <v>1.0249999999999999</v>
      </c>
      <c r="F12" s="9">
        <f>D12*102.5%</f>
        <v>545904.23749999993</v>
      </c>
    </row>
    <row r="13" spans="1:6" ht="13.5" customHeight="1" x14ac:dyDescent="0.15">
      <c r="A13" s="15" t="s">
        <v>13</v>
      </c>
      <c r="B13" s="8">
        <v>237500</v>
      </c>
      <c r="C13" s="10">
        <f t="shared" si="0"/>
        <v>0.99117709052631586</v>
      </c>
      <c r="D13" s="8">
        <f>D12*44.2%</f>
        <v>235404.55900000001</v>
      </c>
      <c r="E13" s="10">
        <f t="shared" si="1"/>
        <v>1.03</v>
      </c>
      <c r="F13" s="9">
        <f>D13*1.03</f>
        <v>242466.69577000002</v>
      </c>
    </row>
    <row r="14" spans="1:6" ht="12.75" customHeight="1" x14ac:dyDescent="0.15">
      <c r="A14" s="11" t="s">
        <v>14</v>
      </c>
      <c r="B14" s="12">
        <f>SUM(B2:B13)</f>
        <v>2002945</v>
      </c>
      <c r="C14" s="13">
        <f t="shared" si="0"/>
        <v>1.0246540264460582</v>
      </c>
      <c r="D14" s="12">
        <f>SUM(D2:D13)</f>
        <v>2052325.659</v>
      </c>
      <c r="E14" s="13">
        <f t="shared" si="1"/>
        <v>1.0777507200006526</v>
      </c>
      <c r="F14" s="14">
        <f>SUM(F2:F13)</f>
        <v>2211895.4566630637</v>
      </c>
    </row>
    <row r="15" spans="1:6" ht="12.75" customHeight="1" x14ac:dyDescent="0.15"/>
    <row r="16" spans="1:6" ht="12.75" customHeight="1" x14ac:dyDescent="0.15"/>
    <row r="17" ht="12.75" customHeight="1" x14ac:dyDescent="0.15"/>
    <row r="18" ht="12.75" customHeight="1" x14ac:dyDescent="0.15"/>
    <row r="19" ht="12.75" customHeight="1" x14ac:dyDescent="0.15"/>
    <row r="20" ht="12.75" customHeight="1" x14ac:dyDescent="0.15"/>
    <row r="21" ht="12.75" customHeight="1" x14ac:dyDescent="0.15"/>
    <row r="22" ht="12.75" customHeight="1" x14ac:dyDescent="0.15"/>
    <row r="23" ht="12.75" customHeight="1" x14ac:dyDescent="0.15"/>
    <row r="24" ht="12.75" customHeight="1" x14ac:dyDescent="0.15"/>
    <row r="25" ht="12.75" customHeight="1" x14ac:dyDescent="0.15"/>
    <row r="26" ht="12.75" customHeight="1" x14ac:dyDescent="0.15"/>
    <row r="27" ht="12.75" customHeight="1" x14ac:dyDescent="0.15"/>
    <row r="28" ht="12.75" customHeight="1" x14ac:dyDescent="0.15"/>
    <row r="29" ht="12.75" customHeight="1" x14ac:dyDescent="0.15"/>
    <row r="30" ht="12.75" customHeight="1" x14ac:dyDescent="0.15"/>
    <row r="31" ht="12.75" customHeight="1" x14ac:dyDescent="0.15"/>
    <row r="32" ht="12.75" customHeight="1" x14ac:dyDescent="0.15"/>
    <row r="33" ht="12.75" customHeight="1" x14ac:dyDescent="0.15"/>
    <row r="34" ht="12.75" customHeight="1" x14ac:dyDescent="0.15"/>
    <row r="35" ht="12.75" customHeight="1" x14ac:dyDescent="0.15"/>
    <row r="36" ht="12.75" customHeight="1" x14ac:dyDescent="0.15"/>
    <row r="37" ht="12.75" customHeight="1" x14ac:dyDescent="0.15"/>
    <row r="38" ht="12.75" customHeight="1" x14ac:dyDescent="0.15"/>
    <row r="39" ht="12.75" customHeight="1" x14ac:dyDescent="0.15"/>
    <row r="40" ht="12.75" customHeight="1" x14ac:dyDescent="0.15"/>
    <row r="41" ht="12.75" customHeight="1" x14ac:dyDescent="0.15"/>
    <row r="42" ht="12.75" customHeight="1" x14ac:dyDescent="0.15"/>
    <row r="43" ht="12.75" customHeight="1" x14ac:dyDescent="0.15"/>
    <row r="44" ht="12.75" customHeight="1" x14ac:dyDescent="0.15"/>
    <row r="45" ht="12.75" customHeight="1" x14ac:dyDescent="0.15"/>
    <row r="46" ht="12.75" customHeight="1" x14ac:dyDescent="0.15"/>
    <row r="47" ht="12.75" customHeight="1" x14ac:dyDescent="0.15"/>
    <row r="48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0FD2C-7BBF-3648-87EC-1970990A6F9C}">
  <dimension ref="A1"/>
  <sheetViews>
    <sheetView zoomScaleNormal="60" zoomScaleSheetLayoutView="100" workbookViewId="0"/>
  </sheetViews>
  <sheetFormatPr defaultRowHeight="12.75" x14ac:dyDescent="0.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c281624-e994-417b-a962-761043c16a93" xsi:nil="true"/>
    <lcf76f155ced4ddcb4097134ff3c332f xmlns="0ad3e13f-73c5-4138-9446-613fccabc212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69202A38267B3A43B28799B81B43AB93" ma:contentTypeVersion="13" ma:contentTypeDescription="إنشاء مستند جديد." ma:contentTypeScope="" ma:versionID="a12ea0202d2d818abfe11da3597d6e50">
  <xsd:schema xmlns:xsd="http://www.w3.org/2001/XMLSchema" xmlns:xs="http://www.w3.org/2001/XMLSchema" xmlns:p="http://schemas.microsoft.com/office/2006/metadata/properties" xmlns:ns2="0ad3e13f-73c5-4138-9446-613fccabc212" xmlns:ns3="4c281624-e994-417b-a962-761043c16a93" targetNamespace="http://schemas.microsoft.com/office/2006/metadata/properties" ma:root="true" ma:fieldsID="19e09a2e13d2ec60ce34b540e7351258" ns2:_="" ns3:_="">
    <xsd:import namespace="0ad3e13f-73c5-4138-9446-613fccabc212"/>
    <xsd:import namespace="4c281624-e994-417b-a962-761043c16a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d3e13f-73c5-4138-9446-613fccabc2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علامات الصور" ma:readOnly="false" ma:fieldId="{5cf76f15-5ced-4ddc-b409-7134ff3c332f}" ma:taxonomyMulti="true" ma:sspId="5cef938c-1510-4077-bb25-bbac51dccaf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281624-e994-417b-a962-761043c16a93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تمت مشاركته مع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مشتركة مع تفاصيل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7fb41854-75e9-44c4-8b3d-3151af21003a}" ma:internalName="TaxCatchAll" ma:showField="CatchAllData" ma:web="4c281624-e994-417b-a962-761043c16a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3927FF7-91B8-4E22-9F02-A7458719F1C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4AEC1CF-8A53-48AB-95AE-A8B9DDB5CC0D}">
  <ds:schemaRefs>
    <ds:schemaRef ds:uri="http://schemas.microsoft.com/office/2006/metadata/properties"/>
    <ds:schemaRef ds:uri="http://www.w3.org/2000/xmlns/"/>
    <ds:schemaRef ds:uri="4c281624-e994-417b-a962-761043c16a93"/>
    <ds:schemaRef ds:uri="http://www.w3.org/2001/XMLSchema-instance"/>
    <ds:schemaRef ds:uri="0ad3e13f-73c5-4138-9446-613fccabc212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388E830-8F5E-4ED0-BF2C-1ED200FD735E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0ad3e13f-73c5-4138-9446-613fccabc212"/>
    <ds:schemaRef ds:uri="4c281624-e994-417b-a962-761043c16a9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ScaleCrop>false</ScaleCrop>
  <HeadingPairs>
    <vt:vector size="2" baseType="variant">
      <vt:variant>
        <vt:lpstr>أوراق العمل</vt:lpstr>
      </vt:variant>
      <vt:variant>
        <vt:i4>2</vt:i4>
      </vt:variant>
    </vt:vector>
  </HeadingPairs>
  <TitlesOfParts>
    <vt:vector size="2" baseType="lpstr">
      <vt:lpstr>Corrigé curvel</vt:lpstr>
      <vt:lpstr>Feuil1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GHOUALI NIHEL</cp:lastModifiedBy>
  <cp:revision/>
  <dcterms:created xsi:type="dcterms:W3CDTF">2023-05-27T17:18:22Z</dcterms:created>
  <dcterms:modified xsi:type="dcterms:W3CDTF">2023-05-28T14:31:20Z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0x01010069202A38267B3A43B28799B81B43AB93</vt:lpwstr>
  </property>
  <property fmtid="{D5CDD505-2E9C-101B-9397-08002B2CF9AE}" pid="3" name="MediaServiceImageTags">
    <vt:lpwstr/>
  </property>
</Properties>
</file>